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13_ncr:1_{18B5458A-F8C8-449A-98EC-26E11F32FE35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男子!$T$17:$T$66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1" l="1"/>
  <c r="C7" i="4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7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39ADA3E9-203B-4685-8814-C03D27D2374E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FC960435-1322-4F6F-851F-F22D6684CC7E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H17" authorId="0" shapeId="0" xr:uid="{2E1BA976-1667-4807-86D7-CE07C5D912AF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6453FE8-1B4F-4931-BE2D-B4B1D93D5FC6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2116F102-55A2-4108-A0F8-FB67B6403EB5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520E0F37-A412-4BC0-81BB-75336F80E6A6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A99DCCC4-69C9-4131-A956-FE341CFD2C9E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096F3F0B-1909-4923-A4C4-F50E3E5A4926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EAE8CCD0-4CB0-4B68-9B8E-332A05BF842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B89FB8F8-6B0D-4BF1-B94F-E7280FD6E398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F37FF46-D464-4BEA-9BEB-13F459CFD0C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ECF4824A-5D7F-4FBD-8F05-887EBF3123A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131BF74-57C2-4CBC-804C-94F268119A7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62927CFF-0511-4339-AB8E-0F9BC44AC551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C0A0B16F-AC61-4EE6-A520-5E4A40D1A517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570EAE13-4A2F-479E-9302-44046DB0950A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8ACC1994-C9EC-4B1D-9B28-67C515BBE639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71C0ED0C-80AC-4EDC-94ED-CFB6DE4167BD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9A80800A-9AC8-48E0-9D32-00420E56D688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H17" authorId="0" shapeId="0" xr:uid="{2FF04F5E-BFA6-458A-894D-B29E2F3DFD8D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2E257613-BFA4-42AF-93F3-7A75952CB469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BDBA88B1-1188-47B3-932E-7548B500DA93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35841A54-614C-404C-8AD7-4ED3BCB86E91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CFE51D19-DFD4-4837-9AE8-CA91CF91D64B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1E5ABEFD-EE1C-4526-A07C-979B63A2C641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D60BB482-D06A-47E7-AF65-F147D98B3B8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8EEDDF83-EF11-4871-9756-BFDDF4D93BD5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674AAB1-3316-4C33-A80E-4E6DE4E26A1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0208AB8D-3906-486B-9B99-77B519295B9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2F1540E8-13C9-43DD-9C7E-72EB380DEF03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42FC723D-6271-4311-AA94-A0A128E9BF0E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0F9037C6-8D0E-4EE6-B8E0-2D59C7F5B80C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A5533B1A-A7D4-407B-A473-F4BDA8CF1950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6B712AC8-8E9E-48C1-B750-6D8F43ACDD1F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<sst xmlns="http://schemas.openxmlformats.org/spreadsheetml/2006/main" count="213" uniqueCount="109">
  <si>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</si>
  <si>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</si>
  <si>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</si>
  <si>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</si>
  <si>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</si>
  <si>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</si>
  <si>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</si>
  <si>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</si>
  <si>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</si>
  <si>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</si>
  <si>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</si>
  <si>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</si>
  <si>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</si>
  <si>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</si>
  <si>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</si>
  <si>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</si>
  <si>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</si>
  <si>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</si>
  <si>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</si>
  <si>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</si>
  <si>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</si>
  <si>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</si>
  <si>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</si>
  <si>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</si>
  <si>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</si>
  <si>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一_100</t>
    <rPh sb="0" eb="1">
      <t>イチ</t>
    </rPh>
    <phoneticPr fontId="3"/>
  </si>
  <si>
    <t>一般100m</t>
    <rPh sb="0" eb="2">
      <t>イッパン</t>
    </rPh>
    <phoneticPr fontId="3"/>
  </si>
  <si>
    <t>一_1500</t>
    <rPh sb="0" eb="1">
      <t>イチ</t>
    </rPh>
    <phoneticPr fontId="3"/>
  </si>
  <si>
    <t>一般1500m</t>
    <rPh sb="0" eb="2">
      <t>イッパン</t>
    </rPh>
    <phoneticPr fontId="3"/>
  </si>
  <si>
    <t>一_5000</t>
    <rPh sb="0" eb="1">
      <t>イチ</t>
    </rPh>
    <phoneticPr fontId="3"/>
  </si>
  <si>
    <t>一般5000m</t>
    <rPh sb="0" eb="2">
      <t>イッパン</t>
    </rPh>
    <phoneticPr fontId="3"/>
  </si>
  <si>
    <t>一_幅</t>
    <rPh sb="0" eb="1">
      <t>イチ</t>
    </rPh>
    <rPh sb="2" eb="3">
      <t>ハバ</t>
    </rPh>
    <phoneticPr fontId="3"/>
  </si>
  <si>
    <t>一般幅跳</t>
    <rPh sb="0" eb="2">
      <t>イッパン</t>
    </rPh>
    <rPh sb="2" eb="3">
      <t>ハバ</t>
    </rPh>
    <rPh sb="3" eb="4">
      <t>ト</t>
    </rPh>
    <phoneticPr fontId="3"/>
  </si>
  <si>
    <t>一40_3000</t>
    <rPh sb="0" eb="1">
      <t>イチ</t>
    </rPh>
    <phoneticPr fontId="3"/>
  </si>
  <si>
    <t>一50_3000</t>
    <rPh sb="0" eb="1">
      <t>イチ</t>
    </rPh>
    <phoneticPr fontId="3"/>
  </si>
  <si>
    <t>一_3000</t>
    <rPh sb="0" eb="1">
      <t>イチ</t>
    </rPh>
    <phoneticPr fontId="3"/>
  </si>
  <si>
    <t>一般3000m</t>
    <rPh sb="0" eb="2">
      <t>イッパン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</si>
  <si>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</si>
  <si>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</si>
  <si>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</si>
  <si>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</si>
  <si>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</si>
  <si>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壮年40_3000m</t>
    <rPh sb="0" eb="2">
      <t>ソウネン</t>
    </rPh>
    <phoneticPr fontId="3"/>
  </si>
  <si>
    <t>壮年50_3000m</t>
    <rPh sb="0" eb="2">
      <t>ソウネン</t>
    </rPh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</si>
  <si>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</si>
  <si>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</si>
  <si>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</si>
  <si>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</si>
  <si>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</si>
  <si>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</si>
  <si>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</si>
  <si>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</si>
  <si>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</si>
  <si>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</si>
  <si>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</si>
  <si>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</si>
  <si>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</si>
  <si>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</si>
  <si>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</si>
  <si>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</si>
  <si>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</si>
  <si>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</si>
  <si>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</si>
  <si>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</si>
  <si>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</si>
  <si>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</si>
  <si>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</si>
  <si>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</si>
  <si>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</si>
  <si>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</si>
  <si>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</si>
  <si>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</si>
  <si>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</si>
  <si>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</si>
  <si>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</si>
  <si>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</si>
  <si>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</si>
  <si>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</si>
  <si>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</si>
  <si>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</si>
  <si>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</si>
  <si>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</si>
  <si>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</si>
  <si>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</si>
  <si>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</si>
  <si>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</si>
  <si>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</si>
  <si>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</si>
  <si>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</si>
  <si>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</si>
  <si>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</si>
  <si>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</si>
  <si>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</si>
  <si>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</si>
  <si>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</si>
  <si>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</si>
  <si>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</si>
  <si>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</si>
  <si>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</si>
  <si>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</si>
  <si>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</si>
  <si>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</si>
  <si>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</si>
  <si>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</si>
  <si>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</si>
  <si>
    <t>（</t>
  </si>
  <si>
    <t>)</t>
  </si>
  <si>
    <t>一般男子(高校生)</t>
    <rPh sb="0" eb="2">
      <t>イッパン</t>
    </rPh>
    <rPh sb="2" eb="4">
      <t>ダンシ</t>
    </rPh>
    <rPh sb="5" eb="8">
      <t>コウコウセイ</t>
    </rPh>
    <phoneticPr fontId="3"/>
  </si>
  <si>
    <t>一般女子(高校生)</t>
    <rPh sb="0" eb="2">
      <t>イッパン</t>
    </rPh>
    <rPh sb="2" eb="4">
      <t>ジョシ</t>
    </rPh>
    <rPh sb="5" eb="8">
      <t>コウコウセイ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</si>
</sst>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6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38" fontId="4" fillId="3" borderId="18" xfId="1" applyFont="1" applyFill="1" applyBorder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view="pageBreakPreview" topLeftCell="D1" zoomScale="120" zoomScaleNormal="100" zoomScaleSheetLayoutView="120" workbookViewId="0">
      <selection activeCell="Y32" sqref="Y32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90">
        <v>29</v>
      </c>
      <c r="B1" s="90"/>
      <c r="C1" s="90"/>
      <c r="D1" s="1" t="s">
        <v>10</v>
      </c>
      <c r="O1" s="1"/>
      <c r="P1" s="1"/>
      <c r="Q1" s="1" t="s">
        <v>105</v>
      </c>
      <c r="R1" s="3"/>
      <c r="S1" s="4" t="s">
        <v>107</v>
      </c>
      <c r="T1" s="1"/>
      <c r="U1" s="4" t="s">
        <v>106</v>
      </c>
      <c r="W1" s="89" t="s">
        <v>104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89"/>
    </row>
    <row r="3" spans="1:35" ht="20.75" customHeight="1">
      <c r="A3" s="97" t="s">
        <v>21</v>
      </c>
      <c r="B3" s="98"/>
      <c r="C3" s="99"/>
      <c r="D3" s="99"/>
      <c r="E3" s="91" t="s">
        <v>11</v>
      </c>
      <c r="F3" s="91"/>
      <c r="G3" s="91" t="s">
        <v>41</v>
      </c>
      <c r="H3" s="91"/>
      <c r="I3" s="91"/>
      <c r="J3" s="91"/>
      <c r="K3" s="91"/>
      <c r="L3" s="91"/>
      <c r="M3" s="91"/>
      <c r="N3" s="91"/>
      <c r="O3" s="91" t="s">
        <v>12</v>
      </c>
      <c r="P3" s="91"/>
      <c r="Q3" s="91"/>
      <c r="R3" s="91"/>
      <c r="S3" s="91" t="s">
        <v>13</v>
      </c>
      <c r="T3" s="91"/>
      <c r="U3" s="91"/>
      <c r="V3" s="91"/>
      <c r="W3" s="89"/>
      <c r="Z3" s="2" t="s">
        <v>50</v>
      </c>
    </row>
    <row r="4" spans="1:35" ht="20.75" customHeight="1">
      <c r="A4" s="98"/>
      <c r="B4" s="98"/>
      <c r="C4" s="127"/>
      <c r="D4" s="127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9"/>
      <c r="Z4" s="70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9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40" t="s">
        <v>19</v>
      </c>
      <c r="K6" s="140"/>
      <c r="L6" s="140" t="s">
        <v>17</v>
      </c>
      <c r="M6" s="140"/>
      <c r="N6" s="140"/>
      <c r="O6" s="140" t="s">
        <v>18</v>
      </c>
      <c r="P6" s="140"/>
      <c r="S6" s="11" t="s">
        <v>20</v>
      </c>
      <c r="W6" s="89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37</v>
      </c>
      <c r="C7" s="48" t="str">
        <f>IF(COUNTA(男_参加C_A,男_参加C_B)=0,"",COUNTA(男_参加C_A,男_参加C_B))</f>
        <v/>
      </c>
      <c r="D7" s="49">
        <v>1000</v>
      </c>
      <c r="E7" s="49" t="str">
        <f>IF(OR(C7="",D7=""),"",IFERROR(C7*D7,""))</f>
        <v/>
      </c>
      <c r="G7" s="14"/>
      <c r="H7" s="14"/>
      <c r="I7" s="14"/>
      <c r="J7" s="141" t="str">
        <f>IF(AND(W16="OK",W15="OK"),IF(W20=0,"",W20),"プロ掲載順を入力")</f>
        <v/>
      </c>
      <c r="K7" s="141"/>
      <c r="L7" s="93">
        <v>2200</v>
      </c>
      <c r="M7" s="93"/>
      <c r="N7" s="93"/>
      <c r="O7" s="93" t="str">
        <f>IF(OR(J7="",L7=""),"",IFERROR(J7*L7,""))</f>
        <v/>
      </c>
      <c r="P7" s="93"/>
      <c r="S7" s="50">
        <f>IF(E7="",0,E7)+IF(O7="",0,O7)</f>
        <v>0</v>
      </c>
      <c r="W7" s="89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38</v>
      </c>
      <c r="C8" s="48" t="str">
        <f>IF(女子!C7=0,"",女子!C7)</f>
        <v/>
      </c>
      <c r="D8" s="49">
        <v>1000</v>
      </c>
      <c r="E8" s="49" t="str">
        <f>IF(OR(C8="",D8=""),"",IFERROR(C8*D8,""))</f>
        <v/>
      </c>
      <c r="G8" s="14"/>
      <c r="H8" s="14"/>
      <c r="I8" s="14"/>
      <c r="J8" s="137" t="str">
        <f>IF(女子!J7=0,"",女子!J7)</f>
        <v/>
      </c>
      <c r="K8" s="138"/>
      <c r="L8" s="93">
        <v>2200</v>
      </c>
      <c r="M8" s="93"/>
      <c r="N8" s="93"/>
      <c r="O8" s="93" t="str">
        <f>IF(OR(J8="",L8=""),"",IFERROR(J8*L8,""))</f>
        <v/>
      </c>
      <c r="P8" s="93"/>
      <c r="S8" s="50">
        <f>IF(E8="",0,E8)+IF(O8="",0,O8)</f>
        <v>0</v>
      </c>
      <c r="W8" s="89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39</v>
      </c>
      <c r="E9" s="49" t="str">
        <f>IF(C9="","",SUM(E7:E8))</f>
        <v/>
      </c>
      <c r="G9" s="14"/>
      <c r="H9" s="14"/>
      <c r="I9" s="14"/>
      <c r="J9" s="137" t="str">
        <f>IF(SUM(J7:J8)=0,"",SUM(J7:J8))</f>
        <v/>
      </c>
      <c r="K9" s="138"/>
      <c r="L9" s="94" t="s">
        <v>39</v>
      </c>
      <c r="M9" s="96"/>
      <c r="N9" s="95"/>
      <c r="O9" s="94" t="str">
        <f>IF(J9="","",SUM(O7:P8))</f>
        <v/>
      </c>
      <c r="P9" s="95"/>
      <c r="S9" s="50" t="str">
        <f>IF(E9="","",SUM(S7:S8))</f>
        <v/>
      </c>
      <c r="W9" s="89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82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3"/>
      <c r="W10" s="89"/>
    </row>
    <row r="11" spans="1:35" ht="48.85" customHeight="1">
      <c r="A11" s="5"/>
      <c r="B11" s="139" t="s">
        <v>103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W11" s="89"/>
    </row>
    <row r="12" spans="1:35" ht="48.85" customHeight="1">
      <c r="A12" s="5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W12" s="89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42" t="s">
        <v>23</v>
      </c>
      <c r="B14" s="143"/>
      <c r="C14" s="113" t="str">
        <f>IF(C4="",IF(C3=""," ",C3),C4)</f>
        <v xml:space="preserve"> </v>
      </c>
      <c r="D14" s="114"/>
      <c r="E14" s="128" t="s">
        <v>5</v>
      </c>
      <c r="F14" s="131" t="s">
        <v>6</v>
      </c>
      <c r="G14" s="134" t="s">
        <v>22</v>
      </c>
      <c r="H14" s="121" t="s">
        <v>40</v>
      </c>
      <c r="I14" s="122"/>
      <c r="J14" s="123"/>
      <c r="K14" s="102" t="s">
        <v>7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4"/>
    </row>
    <row r="15" spans="1:35" ht="15" customHeight="1">
      <c r="A15" s="115" t="s">
        <v>44</v>
      </c>
      <c r="B15" s="117" t="s">
        <v>2</v>
      </c>
      <c r="C15" s="110" t="s">
        <v>3</v>
      </c>
      <c r="D15" s="119" t="s">
        <v>4</v>
      </c>
      <c r="E15" s="129"/>
      <c r="F15" s="132"/>
      <c r="G15" s="135"/>
      <c r="H15" s="124"/>
      <c r="I15" s="125"/>
      <c r="J15" s="126"/>
      <c r="K15" s="105" t="s">
        <v>8</v>
      </c>
      <c r="L15" s="107" t="s">
        <v>15</v>
      </c>
      <c r="M15" s="108"/>
      <c r="N15" s="109"/>
      <c r="O15" s="110" t="s">
        <v>9</v>
      </c>
      <c r="P15" s="107" t="s">
        <v>15</v>
      </c>
      <c r="Q15" s="108"/>
      <c r="R15" s="109"/>
      <c r="S15" s="100" t="s">
        <v>24</v>
      </c>
      <c r="T15" s="71"/>
      <c r="U15" s="111" t="s">
        <v>53</v>
      </c>
      <c r="V15" s="112"/>
      <c r="W15" s="45" t="str">
        <f>IF(SUM(W17:W22)=COUNTA(S17:S66),"OK","NO")</f>
        <v>OK</v>
      </c>
    </row>
    <row r="16" spans="1:35" ht="18.75" customHeight="1" thickBot="1">
      <c r="A16" s="116"/>
      <c r="B16" s="118"/>
      <c r="C16" s="101"/>
      <c r="D16" s="120"/>
      <c r="E16" s="130"/>
      <c r="F16" s="133"/>
      <c r="G16" s="136"/>
      <c r="H16" s="52" t="s">
        <v>45</v>
      </c>
      <c r="I16" s="53" t="s">
        <v>46</v>
      </c>
      <c r="J16" s="54" t="s">
        <v>47</v>
      </c>
      <c r="K16" s="106"/>
      <c r="L16" s="15" t="s">
        <v>14</v>
      </c>
      <c r="M16" s="55" t="s">
        <v>48</v>
      </c>
      <c r="N16" s="69" t="s">
        <v>49</v>
      </c>
      <c r="O16" s="101"/>
      <c r="P16" s="15" t="s">
        <v>14</v>
      </c>
      <c r="Q16" s="55" t="s">
        <v>48</v>
      </c>
      <c r="R16" s="69" t="s">
        <v>49</v>
      </c>
      <c r="S16" s="101"/>
      <c r="T16" s="72" t="s">
        <v>52</v>
      </c>
      <c r="U16" s="80" t="s">
        <v>54</v>
      </c>
      <c r="V16" s="73" t="s">
        <v>55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2"/>
      <c r="H17" s="63"/>
      <c r="I17" s="63"/>
      <c r="J17" s="63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4"/>
      <c r="V17" s="81"/>
      <c r="W17" s="2">
        <f>COUNTIF(男_プロ順,1)</f>
        <v>0</v>
      </c>
      <c r="Y17" s="2" t="s">
        <v>25</v>
      </c>
      <c r="Z17" s="2" t="s">
        <v>26</v>
      </c>
      <c r="AA17" s="2">
        <v>1</v>
      </c>
      <c r="AC17" s="2" t="s">
        <v>67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4"/>
      <c r="H18" s="63"/>
      <c r="I18" s="65"/>
      <c r="J18" s="65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6"/>
      <c r="V18" s="77"/>
      <c r="W18" s="2">
        <f>COUNTIF(男_プロ順,2)</f>
        <v>0</v>
      </c>
      <c r="Y18" s="2" t="s">
        <v>27</v>
      </c>
      <c r="Z18" s="2" t="s">
        <v>28</v>
      </c>
      <c r="AA18" s="2">
        <v>2</v>
      </c>
      <c r="AC18" s="2" t="s">
        <v>65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4"/>
      <c r="H19" s="63"/>
      <c r="I19" s="65"/>
      <c r="J19" s="65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6"/>
      <c r="V19" s="77"/>
      <c r="W19" s="2">
        <f>COUNTIF(男_プロ順,3)</f>
        <v>0</v>
      </c>
      <c r="Y19" s="2" t="s">
        <v>29</v>
      </c>
      <c r="Z19" s="2" t="s">
        <v>30</v>
      </c>
      <c r="AA19" s="2">
        <v>3</v>
      </c>
      <c r="AC19" s="2" t="s">
        <v>68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4"/>
      <c r="H20" s="63"/>
      <c r="I20" s="65"/>
      <c r="J20" s="65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6"/>
      <c r="V20" s="77"/>
      <c r="W20" s="2">
        <f>COUNTIF(男_プロ順,4)</f>
        <v>0</v>
      </c>
      <c r="Y20" s="2" t="s">
        <v>31</v>
      </c>
      <c r="Z20" s="2" t="s">
        <v>32</v>
      </c>
      <c r="AA20" s="2">
        <v>4</v>
      </c>
      <c r="AC20" s="2" t="s">
        <v>66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4"/>
      <c r="H21" s="63"/>
      <c r="I21" s="65"/>
      <c r="J21" s="65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6"/>
      <c r="V21" s="77"/>
      <c r="W21" s="2">
        <f>COUNTIF(男_プロ順,5)</f>
        <v>0</v>
      </c>
      <c r="Y21" s="2" t="s">
        <v>33</v>
      </c>
      <c r="Z21" s="2" t="s">
        <v>42</v>
      </c>
      <c r="AA21" s="2">
        <v>5</v>
      </c>
      <c r="AC21" s="2" t="s">
        <v>62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4"/>
      <c r="H22" s="63"/>
      <c r="I22" s="63"/>
      <c r="J22" s="63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6"/>
      <c r="V22" s="77"/>
      <c r="W22" s="2">
        <f>COUNTIF(男_プロ順,6)</f>
        <v>0</v>
      </c>
      <c r="Y22" s="2" t="s">
        <v>34</v>
      </c>
      <c r="Z22" s="2" t="s">
        <v>43</v>
      </c>
      <c r="AA22" s="2">
        <v>6</v>
      </c>
      <c r="AC22" s="2" t="s">
        <v>63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4"/>
      <c r="H23" s="63"/>
      <c r="I23" s="65"/>
      <c r="J23" s="65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6"/>
      <c r="V23" s="77"/>
      <c r="AC23" s="2" t="s">
        <v>64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4"/>
      <c r="H24" s="63"/>
      <c r="I24" s="65"/>
      <c r="J24" s="65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6"/>
      <c r="V24" s="77"/>
      <c r="AC24" s="2" t="s">
        <v>51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4"/>
      <c r="H25" s="63"/>
      <c r="I25" s="65"/>
      <c r="J25" s="65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6"/>
      <c r="V25" s="77"/>
      <c r="AC25" s="2" t="s">
        <v>56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6"/>
      <c r="H26" s="67"/>
      <c r="I26" s="67"/>
      <c r="J26" s="67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8"/>
      <c r="V26" s="79"/>
      <c r="AC26" s="2" t="s">
        <v>57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2"/>
      <c r="H27" s="68"/>
      <c r="I27" s="68"/>
      <c r="J27" s="68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4"/>
      <c r="V27" s="75"/>
      <c r="AC27" s="2" t="s">
        <v>58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4"/>
      <c r="H28" s="63"/>
      <c r="I28" s="65"/>
      <c r="J28" s="65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6"/>
      <c r="V28" s="77"/>
      <c r="AC28" s="2" t="s">
        <v>59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4"/>
      <c r="H29" s="63"/>
      <c r="I29" s="65"/>
      <c r="J29" s="65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6"/>
      <c r="V29" s="77"/>
      <c r="AC29" s="2" t="s">
        <v>60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4"/>
      <c r="H30" s="63"/>
      <c r="I30" s="65"/>
      <c r="J30" s="65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6"/>
      <c r="V30" s="77"/>
      <c r="AC30" s="2" t="s">
        <v>61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4"/>
      <c r="H31" s="63"/>
      <c r="I31" s="65"/>
      <c r="J31" s="65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6"/>
      <c r="V31" s="77"/>
      <c r="AC31" s="2" t="s">
        <v>69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4"/>
      <c r="H32" s="63"/>
      <c r="I32" s="65"/>
      <c r="J32" s="65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6"/>
      <c r="V32" s="77"/>
      <c r="AC32" s="2" t="s">
        <v>70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4"/>
      <c r="H33" s="63"/>
      <c r="I33" s="65"/>
      <c r="J33" s="65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6"/>
      <c r="V33" s="77"/>
      <c r="AC33" s="2" t="s">
        <v>71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4"/>
      <c r="H34" s="63"/>
      <c r="I34" s="65"/>
      <c r="J34" s="65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6"/>
      <c r="V34" s="77"/>
      <c r="AC34" s="2" t="s">
        <v>72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4"/>
      <c r="H35" s="63"/>
      <c r="I35" s="65"/>
      <c r="J35" s="65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6"/>
      <c r="V35" s="77"/>
      <c r="AC35" s="2" t="s">
        <v>73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6"/>
      <c r="H36" s="67"/>
      <c r="I36" s="67"/>
      <c r="J36" s="67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8"/>
      <c r="V36" s="79"/>
      <c r="AC36" s="2" t="s">
        <v>74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2"/>
      <c r="H37" s="68"/>
      <c r="I37" s="68"/>
      <c r="J37" s="68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4"/>
      <c r="V37" s="75"/>
      <c r="AC37" s="2" t="s">
        <v>75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4"/>
      <c r="H38" s="63"/>
      <c r="I38" s="65"/>
      <c r="J38" s="65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6"/>
      <c r="V38" s="77"/>
      <c r="AC38" s="2" t="s">
        <v>76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4"/>
      <c r="H39" s="63"/>
      <c r="I39" s="65"/>
      <c r="J39" s="65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6"/>
      <c r="V39" s="77"/>
      <c r="AC39" s="2" t="s">
        <v>77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4"/>
      <c r="H40" s="63"/>
      <c r="I40" s="65"/>
      <c r="J40" s="65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6"/>
      <c r="V40" s="77"/>
      <c r="AC40" s="2" t="s">
        <v>78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4"/>
      <c r="H41" s="63"/>
      <c r="I41" s="65"/>
      <c r="J41" s="65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6"/>
      <c r="V41" s="77"/>
      <c r="AC41" s="2" t="s">
        <v>79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4"/>
      <c r="H42" s="63"/>
      <c r="I42" s="65"/>
      <c r="J42" s="65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6"/>
      <c r="V42" s="77"/>
      <c r="AC42" s="2" t="s">
        <v>80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4"/>
      <c r="H43" s="63"/>
      <c r="I43" s="65"/>
      <c r="J43" s="65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6"/>
      <c r="V43" s="77"/>
      <c r="AC43" s="2" t="s">
        <v>81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4"/>
      <c r="H44" s="63"/>
      <c r="I44" s="65"/>
      <c r="J44" s="65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6"/>
      <c r="V44" s="77"/>
      <c r="AC44" s="2" t="s">
        <v>82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4"/>
      <c r="H45" s="63"/>
      <c r="I45" s="65"/>
      <c r="J45" s="65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6"/>
      <c r="V45" s="77"/>
      <c r="AC45" s="2" t="s">
        <v>83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6"/>
      <c r="H46" s="67"/>
      <c r="I46" s="67"/>
      <c r="J46" s="67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8"/>
      <c r="V46" s="79"/>
      <c r="AC46" s="2" t="s">
        <v>84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2"/>
      <c r="H47" s="68"/>
      <c r="I47" s="68"/>
      <c r="J47" s="68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4"/>
      <c r="V47" s="75"/>
      <c r="AC47" s="2" t="s">
        <v>85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4"/>
      <c r="H48" s="63"/>
      <c r="I48" s="65"/>
      <c r="J48" s="65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6"/>
      <c r="V48" s="77"/>
      <c r="AC48" s="2" t="s">
        <v>86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4"/>
      <c r="H49" s="63"/>
      <c r="I49" s="65"/>
      <c r="J49" s="65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6"/>
      <c r="V49" s="77"/>
      <c r="AC49" s="2" t="s">
        <v>87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4"/>
      <c r="H50" s="63"/>
      <c r="I50" s="65"/>
      <c r="J50" s="65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6"/>
      <c r="V50" s="77"/>
      <c r="AC50" s="2" t="s">
        <v>88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4"/>
      <c r="H51" s="63"/>
      <c r="I51" s="65"/>
      <c r="J51" s="65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6"/>
      <c r="V51" s="77"/>
      <c r="AC51" s="2" t="s">
        <v>89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4"/>
      <c r="H52" s="63"/>
      <c r="I52" s="65"/>
      <c r="J52" s="65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6"/>
      <c r="V52" s="77"/>
      <c r="AC52" s="2" t="s">
        <v>90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4"/>
      <c r="H53" s="63"/>
      <c r="I53" s="65"/>
      <c r="J53" s="65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6"/>
      <c r="V53" s="77"/>
      <c r="AC53" s="2" t="s">
        <v>91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4"/>
      <c r="H54" s="63"/>
      <c r="I54" s="65"/>
      <c r="J54" s="65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6"/>
      <c r="V54" s="77"/>
      <c r="AC54" s="2" t="s">
        <v>92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4"/>
      <c r="H55" s="63"/>
      <c r="I55" s="65"/>
      <c r="J55" s="65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6"/>
      <c r="V55" s="77"/>
      <c r="AC55" s="2" t="s">
        <v>93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6"/>
      <c r="H56" s="67"/>
      <c r="I56" s="67"/>
      <c r="J56" s="67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8"/>
      <c r="V56" s="79"/>
      <c r="AC56" s="2" t="s">
        <v>94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2"/>
      <c r="H57" s="68"/>
      <c r="I57" s="68"/>
      <c r="J57" s="68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4"/>
      <c r="V57" s="75"/>
      <c r="AC57" s="2" t="s">
        <v>95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4"/>
      <c r="H58" s="63"/>
      <c r="I58" s="65"/>
      <c r="J58" s="65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6"/>
      <c r="V58" s="77"/>
      <c r="AC58" s="2" t="s">
        <v>96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4"/>
      <c r="H59" s="63"/>
      <c r="I59" s="65"/>
      <c r="J59" s="65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6"/>
      <c r="V59" s="77"/>
      <c r="AC59" s="2" t="s">
        <v>97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4"/>
      <c r="H60" s="63"/>
      <c r="I60" s="65"/>
      <c r="J60" s="65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6"/>
      <c r="V60" s="77"/>
      <c r="AC60" s="2" t="s">
        <v>98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4"/>
      <c r="H61" s="63"/>
      <c r="I61" s="65"/>
      <c r="J61" s="65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6"/>
      <c r="V61" s="77"/>
      <c r="AC61" s="2" t="s">
        <v>99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4"/>
      <c r="H62" s="63"/>
      <c r="I62" s="65"/>
      <c r="J62" s="65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6"/>
      <c r="V62" s="77"/>
      <c r="AC62" s="2" t="s">
        <v>100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4"/>
      <c r="H63" s="63"/>
      <c r="I63" s="65"/>
      <c r="J63" s="65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6"/>
      <c r="V63" s="77"/>
      <c r="AC63" s="2" t="s">
        <v>101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4"/>
      <c r="H64" s="63"/>
      <c r="I64" s="65"/>
      <c r="J64" s="65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6"/>
      <c r="V64" s="77"/>
      <c r="AC64" s="2" t="s">
        <v>102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4"/>
      <c r="H65" s="63"/>
      <c r="I65" s="65"/>
      <c r="J65" s="65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6"/>
      <c r="V65" s="77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6"/>
      <c r="H66" s="67"/>
      <c r="I66" s="67"/>
      <c r="J66" s="67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8"/>
      <c r="V66" s="79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  <mergeCell ref="C14:D14"/>
    <mergeCell ref="A15:A16"/>
    <mergeCell ref="B15:B16"/>
    <mergeCell ref="C15:C16"/>
    <mergeCell ref="D15:D16"/>
    <mergeCell ref="S15:S16"/>
    <mergeCell ref="K14:V14"/>
    <mergeCell ref="K15:K16"/>
    <mergeCell ref="L15:N15"/>
    <mergeCell ref="O15:O16"/>
    <mergeCell ref="U15:V15"/>
    <mergeCell ref="P15:R15"/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disablePrompts="1" count="3">
    <dataValidation type="list" allowBlank="1" showInputMessage="1" showErrorMessage="1" sqref="O17:O66 K17:K66" xr:uid="{00000000-0002-0000-0000-000000000000}">
      <formula1>$Y$17:$Y$22</formula1>
    </dataValidation>
    <dataValidation type="list" allowBlank="1" showInputMessage="1" showErrorMessage="1" sqref="T17:T66 U18:U66" xr:uid="{9E114D42-F1A0-41DA-8B7F-C0C3E820204B}">
      <formula1>$AA$17:$AA$22</formula1>
    </dataValidation>
    <dataValidation type="list" allowBlank="1" showInputMessage="1" showErrorMessage="1" sqref="U17" xr:uid="{AEE733ED-4AB2-4638-B057-A52B9A1ADBAE}">
      <formula1>$AC$17:$AC$64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tabSelected="1" view="pageBreakPreview" topLeftCell="E3" zoomScale="120" zoomScaleNormal="100" zoomScaleSheetLayoutView="120" workbookViewId="0">
      <selection activeCell="W17" sqref="W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90">
        <f>男子!A1</f>
        <v>29</v>
      </c>
      <c r="B1" s="90"/>
      <c r="C1" s="90"/>
      <c r="D1" s="1" t="s">
        <v>10</v>
      </c>
      <c r="O1" s="1"/>
      <c r="P1" s="1"/>
      <c r="Q1" s="3" t="s">
        <v>0</v>
      </c>
      <c r="R1" s="3"/>
      <c r="S1" s="22" t="s">
        <v>108</v>
      </c>
      <c r="U1" s="4" t="s">
        <v>1</v>
      </c>
      <c r="W1" s="89" t="s">
        <v>104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89"/>
    </row>
    <row r="3" spans="1:26" ht="20.75" customHeight="1">
      <c r="A3" s="97" t="s">
        <v>21</v>
      </c>
      <c r="B3" s="98"/>
      <c r="C3" s="99" t="str">
        <f>IF(男子!C3="","",男子!C3)</f>
        <v/>
      </c>
      <c r="D3" s="99"/>
      <c r="E3" s="91" t="s">
        <v>11</v>
      </c>
      <c r="F3" s="91"/>
      <c r="G3" s="91" t="s">
        <v>41</v>
      </c>
      <c r="H3" s="91"/>
      <c r="I3" s="91"/>
      <c r="J3" s="91"/>
      <c r="K3" s="91"/>
      <c r="L3" s="91"/>
      <c r="M3" s="91"/>
      <c r="N3" s="91"/>
      <c r="O3" s="91" t="s">
        <v>12</v>
      </c>
      <c r="P3" s="91"/>
      <c r="Q3" s="91"/>
      <c r="R3" s="91"/>
      <c r="S3" s="91" t="s">
        <v>13</v>
      </c>
      <c r="T3" s="91"/>
      <c r="U3" s="91"/>
      <c r="V3" s="91"/>
      <c r="W3" s="89"/>
      <c r="Z3" s="2" t="s">
        <v>50</v>
      </c>
    </row>
    <row r="4" spans="1:26" ht="20.75" customHeight="1">
      <c r="A4" s="98"/>
      <c r="B4" s="98"/>
      <c r="C4" s="127" t="str">
        <f>IF(男子!C4="","",男子!C4)</f>
        <v/>
      </c>
      <c r="D4" s="127"/>
      <c r="E4" s="92" t="str">
        <f>IF(男子!E4="","",男子!E4)</f>
        <v/>
      </c>
      <c r="F4" s="92"/>
      <c r="G4" s="92" t="str">
        <f>IF(男子!G4="","",男子!G4)</f>
        <v/>
      </c>
      <c r="H4" s="92"/>
      <c r="I4" s="92"/>
      <c r="J4" s="92"/>
      <c r="K4" s="92"/>
      <c r="L4" s="92"/>
      <c r="M4" s="92"/>
      <c r="N4" s="92"/>
      <c r="O4" s="92" t="str">
        <f>IF(男子!O4="","",男子!O4)</f>
        <v/>
      </c>
      <c r="P4" s="92"/>
      <c r="Q4" s="92"/>
      <c r="R4" s="92"/>
      <c r="S4" s="92" t="str">
        <f>IF(男子!S4="","",男子!S4)</f>
        <v/>
      </c>
      <c r="T4" s="92"/>
      <c r="U4" s="92"/>
      <c r="V4" s="92"/>
      <c r="W4" s="89"/>
      <c r="Z4" s="70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9"/>
    </row>
    <row r="6" spans="1:26" ht="13.25" customHeight="1">
      <c r="A6" s="5"/>
      <c r="B6" s="84"/>
      <c r="C6" s="47" t="s">
        <v>16</v>
      </c>
      <c r="D6" s="11" t="s">
        <v>17</v>
      </c>
      <c r="E6" s="11" t="s">
        <v>18</v>
      </c>
      <c r="G6" s="14"/>
      <c r="H6" s="14"/>
      <c r="I6" s="14"/>
      <c r="J6" s="140" t="s">
        <v>19</v>
      </c>
      <c r="K6" s="140"/>
      <c r="L6" s="140" t="s">
        <v>17</v>
      </c>
      <c r="M6" s="140"/>
      <c r="N6" s="140"/>
      <c r="O6" s="140" t="s">
        <v>18</v>
      </c>
      <c r="P6" s="140"/>
      <c r="S6" s="11" t="s">
        <v>20</v>
      </c>
      <c r="W6" s="89"/>
    </row>
    <row r="7" spans="1:26" ht="13.25" customHeight="1">
      <c r="A7" s="5"/>
      <c r="B7" s="85"/>
      <c r="C7" s="48" t="str">
        <f>IF(COUNTA(女_参加C_A,女_参加C_B)=0,"",COUNTA(女_参加C_A,女_参加C_B))</f>
        <v/>
      </c>
      <c r="D7" s="49">
        <v>1000</v>
      </c>
      <c r="E7" s="49" t="str">
        <f>IF(OR(C7="",D7=""),"",IFERROR(C7*D7,""))</f>
        <v/>
      </c>
      <c r="G7" s="14"/>
      <c r="H7" s="14"/>
      <c r="I7" s="14"/>
      <c r="J7" s="141" t="str">
        <f>IF(AND(W16="OK",W15="OK"),IF(W20=0,"",W20),"プロ掲載順を入力")</f>
        <v/>
      </c>
      <c r="K7" s="141"/>
      <c r="L7" s="93">
        <v>2200</v>
      </c>
      <c r="M7" s="93"/>
      <c r="N7" s="93"/>
      <c r="O7" s="93" t="str">
        <f>IF(OR(J7="",L7=""),"",IFERROR(J7*L7,""))</f>
        <v/>
      </c>
      <c r="P7" s="93"/>
      <c r="S7" s="50">
        <f>IF(E7="",0,E7)+IF(O7="",0,O7)</f>
        <v>0</v>
      </c>
      <c r="W7" s="89"/>
    </row>
    <row r="8" spans="1:26" ht="13.25" customHeight="1">
      <c r="A8" s="5"/>
      <c r="B8" s="82"/>
      <c r="C8" s="86"/>
      <c r="D8" s="87"/>
      <c r="E8" s="87"/>
      <c r="G8" s="14"/>
      <c r="H8" s="14"/>
      <c r="I8" s="14"/>
      <c r="J8" s="144"/>
      <c r="K8" s="144"/>
      <c r="L8" s="145"/>
      <c r="M8" s="145"/>
      <c r="N8" s="145"/>
      <c r="O8" s="145"/>
      <c r="P8" s="145"/>
      <c r="S8" s="88"/>
      <c r="W8" s="89"/>
    </row>
    <row r="9" spans="1:26" ht="13.25" customHeight="1">
      <c r="A9" s="5"/>
      <c r="B9" s="82"/>
      <c r="C9" s="14"/>
      <c r="D9" s="51"/>
      <c r="E9" s="51"/>
      <c r="G9" s="14"/>
      <c r="H9" s="14"/>
      <c r="I9" s="14"/>
      <c r="J9" s="146"/>
      <c r="K9" s="146"/>
      <c r="L9" s="147"/>
      <c r="M9" s="147"/>
      <c r="N9" s="147"/>
      <c r="O9" s="147"/>
      <c r="P9" s="147"/>
      <c r="S9" s="83"/>
      <c r="W9" s="89"/>
    </row>
    <row r="10" spans="1:26" ht="7.5" customHeight="1">
      <c r="A10" s="5"/>
      <c r="B10" s="82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3"/>
      <c r="W10" s="89"/>
    </row>
    <row r="11" spans="1:26" ht="48.85" customHeight="1">
      <c r="A11" s="5"/>
      <c r="B11" s="139" t="s">
        <v>103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W11" s="89"/>
    </row>
    <row r="12" spans="1:26" ht="48.85" customHeight="1">
      <c r="A12" s="5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W12" s="89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42" t="s">
        <v>23</v>
      </c>
      <c r="B14" s="143"/>
      <c r="C14" s="113" t="str">
        <f>IF(C4="",IF(C3=""," ",C3),C4)</f>
        <v xml:space="preserve"> </v>
      </c>
      <c r="D14" s="114"/>
      <c r="E14" s="128" t="s">
        <v>5</v>
      </c>
      <c r="F14" s="131" t="s">
        <v>6</v>
      </c>
      <c r="G14" s="134" t="s">
        <v>22</v>
      </c>
      <c r="H14" s="121" t="s">
        <v>40</v>
      </c>
      <c r="I14" s="122"/>
      <c r="J14" s="123"/>
      <c r="K14" s="102" t="s">
        <v>7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4"/>
    </row>
    <row r="15" spans="1:26" ht="15" customHeight="1">
      <c r="A15" s="115" t="s">
        <v>44</v>
      </c>
      <c r="B15" s="117" t="s">
        <v>2</v>
      </c>
      <c r="C15" s="110" t="s">
        <v>3</v>
      </c>
      <c r="D15" s="119" t="s">
        <v>4</v>
      </c>
      <c r="E15" s="129"/>
      <c r="F15" s="132"/>
      <c r="G15" s="135"/>
      <c r="H15" s="124"/>
      <c r="I15" s="125"/>
      <c r="J15" s="126"/>
      <c r="K15" s="105" t="s">
        <v>8</v>
      </c>
      <c r="L15" s="107" t="s">
        <v>15</v>
      </c>
      <c r="M15" s="108"/>
      <c r="N15" s="109"/>
      <c r="O15" s="110" t="s">
        <v>9</v>
      </c>
      <c r="P15" s="107" t="s">
        <v>15</v>
      </c>
      <c r="Q15" s="108"/>
      <c r="R15" s="109"/>
      <c r="S15" s="100" t="s">
        <v>24</v>
      </c>
      <c r="T15" s="71"/>
      <c r="U15" s="111" t="s">
        <v>53</v>
      </c>
      <c r="V15" s="112"/>
      <c r="W15" s="45" t="str">
        <f>IF(SUM(W17:W22)=COUNTA(S17:S66),"OK","NO")</f>
        <v>OK</v>
      </c>
    </row>
    <row r="16" spans="1:26" ht="18.75" customHeight="1" thickBot="1">
      <c r="A16" s="116"/>
      <c r="B16" s="118"/>
      <c r="C16" s="101"/>
      <c r="D16" s="120"/>
      <c r="E16" s="130"/>
      <c r="F16" s="133"/>
      <c r="G16" s="136"/>
      <c r="H16" s="52" t="s">
        <v>45</v>
      </c>
      <c r="I16" s="53" t="s">
        <v>46</v>
      </c>
      <c r="J16" s="54" t="s">
        <v>47</v>
      </c>
      <c r="K16" s="106"/>
      <c r="L16" s="15" t="s">
        <v>14</v>
      </c>
      <c r="M16" s="55" t="s">
        <v>48</v>
      </c>
      <c r="N16" s="69" t="s">
        <v>49</v>
      </c>
      <c r="O16" s="101"/>
      <c r="P16" s="15" t="s">
        <v>14</v>
      </c>
      <c r="Q16" s="55" t="s">
        <v>48</v>
      </c>
      <c r="R16" s="69" t="s">
        <v>49</v>
      </c>
      <c r="S16" s="101"/>
      <c r="T16" s="72" t="s">
        <v>52</v>
      </c>
      <c r="U16" s="80" t="s">
        <v>54</v>
      </c>
      <c r="V16" s="73" t="s">
        <v>55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2"/>
      <c r="H17" s="63"/>
      <c r="I17" s="63"/>
      <c r="J17" s="63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4"/>
      <c r="V17" s="81"/>
      <c r="W17" s="23">
        <f>COUNTIF(女_プロ順,1)</f>
        <v>0</v>
      </c>
      <c r="Y17" s="2" t="s">
        <v>25</v>
      </c>
      <c r="Z17" s="2" t="s">
        <v>26</v>
      </c>
      <c r="AA17" s="2">
        <v>1</v>
      </c>
      <c r="AC17" s="2" t="s">
        <v>67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4"/>
      <c r="H18" s="63"/>
      <c r="I18" s="65"/>
      <c r="J18" s="65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6"/>
      <c r="V18" s="77"/>
      <c r="W18" s="23">
        <f>COUNTIF(女_プロ順,2)</f>
        <v>0</v>
      </c>
      <c r="Y18" s="2" t="s">
        <v>35</v>
      </c>
      <c r="Z18" s="2" t="s">
        <v>36</v>
      </c>
      <c r="AA18" s="2">
        <v>2</v>
      </c>
      <c r="AC18" s="2" t="s">
        <v>65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4"/>
      <c r="H19" s="63"/>
      <c r="I19" s="65"/>
      <c r="J19" s="65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6"/>
      <c r="V19" s="77"/>
      <c r="W19" s="23">
        <f>COUNTIF(女_プロ順,3)</f>
        <v>0</v>
      </c>
      <c r="Y19" s="2" t="s">
        <v>31</v>
      </c>
      <c r="Z19" s="2" t="s">
        <v>32</v>
      </c>
      <c r="AA19" s="2">
        <v>3</v>
      </c>
      <c r="AC19" s="2" t="s">
        <v>68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4"/>
      <c r="H20" s="63"/>
      <c r="I20" s="65"/>
      <c r="J20" s="65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6"/>
      <c r="V20" s="77"/>
      <c r="W20" s="23">
        <f>COUNTIF(女_プロ順,4)</f>
        <v>0</v>
      </c>
      <c r="AA20" s="2">
        <v>4</v>
      </c>
      <c r="AC20" s="2" t="s">
        <v>66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4"/>
      <c r="H21" s="63"/>
      <c r="I21" s="65"/>
      <c r="J21" s="65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6"/>
      <c r="V21" s="77"/>
      <c r="W21" s="23">
        <f>COUNTIF(女_プロ順,5)</f>
        <v>0</v>
      </c>
      <c r="AA21" s="2">
        <v>5</v>
      </c>
      <c r="AC21" s="2" t="s">
        <v>62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4"/>
      <c r="H22" s="63"/>
      <c r="I22" s="63"/>
      <c r="J22" s="63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6"/>
      <c r="V22" s="77"/>
      <c r="W22" s="23">
        <f>COUNTIF(女_プロ順,6)</f>
        <v>0</v>
      </c>
      <c r="AA22" s="2">
        <v>6</v>
      </c>
      <c r="AC22" s="2" t="s">
        <v>63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4"/>
      <c r="H23" s="63"/>
      <c r="I23" s="65"/>
      <c r="J23" s="65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6"/>
      <c r="V23" s="77"/>
      <c r="AC23" s="2" t="s">
        <v>64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4"/>
      <c r="H24" s="63"/>
      <c r="I24" s="65"/>
      <c r="J24" s="65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6"/>
      <c r="V24" s="77"/>
      <c r="AC24" s="2" t="s">
        <v>51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4"/>
      <c r="H25" s="63"/>
      <c r="I25" s="65"/>
      <c r="J25" s="65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6"/>
      <c r="V25" s="77"/>
      <c r="AC25" s="2" t="s">
        <v>56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6"/>
      <c r="H26" s="67"/>
      <c r="I26" s="67"/>
      <c r="J26" s="67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8"/>
      <c r="V26" s="79"/>
      <c r="AC26" s="2" t="s">
        <v>57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2"/>
      <c r="H27" s="68"/>
      <c r="I27" s="68"/>
      <c r="J27" s="68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4"/>
      <c r="V27" s="75"/>
      <c r="AC27" s="2" t="s">
        <v>58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4"/>
      <c r="H28" s="63"/>
      <c r="I28" s="65"/>
      <c r="J28" s="65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6"/>
      <c r="V28" s="77"/>
      <c r="AC28" s="2" t="s">
        <v>59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4"/>
      <c r="H29" s="63"/>
      <c r="I29" s="65"/>
      <c r="J29" s="65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6"/>
      <c r="V29" s="77"/>
      <c r="AC29" s="2" t="s">
        <v>60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4"/>
      <c r="H30" s="63"/>
      <c r="I30" s="65"/>
      <c r="J30" s="65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6"/>
      <c r="V30" s="77"/>
      <c r="AC30" s="2" t="s">
        <v>61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4"/>
      <c r="H31" s="63"/>
      <c r="I31" s="65"/>
      <c r="J31" s="65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6"/>
      <c r="V31" s="77"/>
      <c r="AC31" s="2" t="s">
        <v>69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4"/>
      <c r="H32" s="63"/>
      <c r="I32" s="65"/>
      <c r="J32" s="65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6"/>
      <c r="V32" s="77"/>
      <c r="AC32" s="2" t="s">
        <v>70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4"/>
      <c r="H33" s="63"/>
      <c r="I33" s="65"/>
      <c r="J33" s="65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6"/>
      <c r="V33" s="77"/>
      <c r="AC33" s="2" t="s">
        <v>71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4"/>
      <c r="H34" s="63"/>
      <c r="I34" s="65"/>
      <c r="J34" s="65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6"/>
      <c r="V34" s="77"/>
      <c r="AC34" s="2" t="s">
        <v>72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4"/>
      <c r="H35" s="65"/>
      <c r="I35" s="65"/>
      <c r="J35" s="65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6"/>
      <c r="V35" s="77"/>
      <c r="AC35" s="2" t="s">
        <v>73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6"/>
      <c r="H36" s="67"/>
      <c r="I36" s="67"/>
      <c r="J36" s="67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8"/>
      <c r="V36" s="79"/>
      <c r="AC36" s="2" t="s">
        <v>74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2"/>
      <c r="H37" s="68"/>
      <c r="I37" s="68"/>
      <c r="J37" s="68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4"/>
      <c r="V37" s="75"/>
      <c r="AC37" s="2" t="s">
        <v>75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4"/>
      <c r="H38" s="63"/>
      <c r="I38" s="65"/>
      <c r="J38" s="65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6"/>
      <c r="V38" s="77"/>
      <c r="AC38" s="2" t="s">
        <v>76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4"/>
      <c r="H39" s="63"/>
      <c r="I39" s="65"/>
      <c r="J39" s="65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6"/>
      <c r="V39" s="77"/>
      <c r="AC39" s="2" t="s">
        <v>77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4"/>
      <c r="H40" s="63"/>
      <c r="I40" s="65"/>
      <c r="J40" s="65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6"/>
      <c r="V40" s="77"/>
      <c r="AC40" s="2" t="s">
        <v>78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4"/>
      <c r="H41" s="63"/>
      <c r="I41" s="65"/>
      <c r="J41" s="65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6"/>
      <c r="V41" s="77"/>
      <c r="AC41" s="2" t="s">
        <v>79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4"/>
      <c r="H42" s="63"/>
      <c r="I42" s="65"/>
      <c r="J42" s="65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6"/>
      <c r="V42" s="77"/>
      <c r="AC42" s="2" t="s">
        <v>80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4"/>
      <c r="H43" s="63"/>
      <c r="I43" s="65"/>
      <c r="J43" s="65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6"/>
      <c r="V43" s="77"/>
      <c r="AC43" s="2" t="s">
        <v>81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4"/>
      <c r="H44" s="63"/>
      <c r="I44" s="65"/>
      <c r="J44" s="65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6"/>
      <c r="V44" s="77"/>
      <c r="AC44" s="2" t="s">
        <v>82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4"/>
      <c r="H45" s="63"/>
      <c r="I45" s="65"/>
      <c r="J45" s="65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6"/>
      <c r="V45" s="77"/>
      <c r="AC45" s="2" t="s">
        <v>83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6"/>
      <c r="H46" s="67"/>
      <c r="I46" s="67"/>
      <c r="J46" s="67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8"/>
      <c r="V46" s="79"/>
      <c r="AC46" s="2" t="s">
        <v>84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2"/>
      <c r="H47" s="68"/>
      <c r="I47" s="68"/>
      <c r="J47" s="68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4"/>
      <c r="V47" s="75"/>
      <c r="AC47" s="2" t="s">
        <v>85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4"/>
      <c r="H48" s="63"/>
      <c r="I48" s="65"/>
      <c r="J48" s="65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6"/>
      <c r="V48" s="77"/>
      <c r="AC48" s="2" t="s">
        <v>86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4"/>
      <c r="H49" s="63"/>
      <c r="I49" s="65"/>
      <c r="J49" s="65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6"/>
      <c r="V49" s="77"/>
      <c r="AC49" s="2" t="s">
        <v>87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4"/>
      <c r="H50" s="63"/>
      <c r="I50" s="65"/>
      <c r="J50" s="65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6"/>
      <c r="V50" s="77"/>
      <c r="AC50" s="2" t="s">
        <v>88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4"/>
      <c r="H51" s="63"/>
      <c r="I51" s="65"/>
      <c r="J51" s="65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6"/>
      <c r="V51" s="77"/>
      <c r="AC51" s="2" t="s">
        <v>89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4"/>
      <c r="H52" s="63"/>
      <c r="I52" s="65"/>
      <c r="J52" s="65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6"/>
      <c r="V52" s="77"/>
      <c r="AC52" s="2" t="s">
        <v>90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4"/>
      <c r="H53" s="63"/>
      <c r="I53" s="65"/>
      <c r="J53" s="65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6"/>
      <c r="V53" s="77"/>
      <c r="AC53" s="2" t="s">
        <v>91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4"/>
      <c r="H54" s="63"/>
      <c r="I54" s="65"/>
      <c r="J54" s="65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6"/>
      <c r="V54" s="77"/>
      <c r="AC54" s="2" t="s">
        <v>92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4"/>
      <c r="H55" s="63"/>
      <c r="I55" s="65"/>
      <c r="J55" s="65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6"/>
      <c r="V55" s="77"/>
      <c r="AC55" s="2" t="s">
        <v>93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6"/>
      <c r="H56" s="67"/>
      <c r="I56" s="67"/>
      <c r="J56" s="67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8"/>
      <c r="V56" s="79"/>
      <c r="AC56" s="2" t="s">
        <v>94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2"/>
      <c r="H57" s="68"/>
      <c r="I57" s="68"/>
      <c r="J57" s="68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4"/>
      <c r="V57" s="75"/>
      <c r="AC57" s="2" t="s">
        <v>95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4"/>
      <c r="H58" s="63"/>
      <c r="I58" s="65"/>
      <c r="J58" s="65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6"/>
      <c r="V58" s="77"/>
      <c r="AC58" s="2" t="s">
        <v>96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4"/>
      <c r="H59" s="63"/>
      <c r="I59" s="65"/>
      <c r="J59" s="65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6"/>
      <c r="V59" s="77"/>
      <c r="AC59" s="2" t="s">
        <v>97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4"/>
      <c r="H60" s="63"/>
      <c r="I60" s="65"/>
      <c r="J60" s="65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6"/>
      <c r="V60" s="77"/>
      <c r="AC60" s="2" t="s">
        <v>98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4"/>
      <c r="H61" s="63"/>
      <c r="I61" s="65"/>
      <c r="J61" s="65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6"/>
      <c r="V61" s="77"/>
      <c r="AC61" s="2" t="s">
        <v>99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4"/>
      <c r="H62" s="63"/>
      <c r="I62" s="65"/>
      <c r="J62" s="65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6"/>
      <c r="V62" s="77"/>
      <c r="AC62" s="2" t="s">
        <v>100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4"/>
      <c r="H63" s="63"/>
      <c r="I63" s="65"/>
      <c r="J63" s="65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6"/>
      <c r="V63" s="77"/>
      <c r="AC63" s="2" t="s">
        <v>101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4"/>
      <c r="H64" s="63"/>
      <c r="I64" s="65"/>
      <c r="J64" s="65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6"/>
      <c r="V64" s="77"/>
      <c r="AC64" s="2" t="s">
        <v>102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4"/>
      <c r="H65" s="63"/>
      <c r="I65" s="65"/>
      <c r="J65" s="65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6"/>
      <c r="V65" s="77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6"/>
      <c r="H66" s="67"/>
      <c r="I66" s="67"/>
      <c r="J66" s="67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8"/>
      <c r="V66" s="79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A1:C1"/>
    <mergeCell ref="A3:B4"/>
    <mergeCell ref="C3:D3"/>
    <mergeCell ref="E3:F3"/>
    <mergeCell ref="G3:N3"/>
    <mergeCell ref="S3:V3"/>
    <mergeCell ref="C4:D4"/>
    <mergeCell ref="E4:F4"/>
    <mergeCell ref="G4:N4"/>
    <mergeCell ref="O4:R4"/>
    <mergeCell ref="S4:V4"/>
    <mergeCell ref="O3:R3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D15:D16"/>
    <mergeCell ref="K15:K16"/>
    <mergeCell ref="L15:N15"/>
    <mergeCell ref="J8:K8"/>
    <mergeCell ref="L8:N8"/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</mergeCells>
  <phoneticPr fontId="3"/>
  <dataValidations count="3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2024-04-10T06:09:24Z</dcterms:modified>
</cp:coreProperties>
</file>